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otal of Reported Activity" sheetId="1" r:id="rId1"/>
    <sheet name="Sheet1" sheetId="2" r:id="rId2"/>
  </sheets>
  <definedNames>
    <definedName name="_xlnm.Print_Area" localSheetId="0">'Total of Reported Activity'!$A$1:$L$47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<sst xmlns="http://schemas.openxmlformats.org/spreadsheetml/2006/main" count="71" uniqueCount="46">
  <si>
    <t>Total of Reported Activity for District Courts</t>
  </si>
  <si>
    <t>Averages</t>
  </si>
  <si>
    <t>Totals</t>
  </si>
  <si>
    <t>Per Judge*</t>
  </si>
  <si>
    <t>Docket Adjustments</t>
  </si>
  <si>
    <t>CASES FILED AND ADDED DURING YEAR:</t>
  </si>
  <si>
    <t>New Cases Filed</t>
  </si>
  <si>
    <t>Show Cause Motions Filed</t>
  </si>
  <si>
    <t>Motions to Revoke Probation Filed</t>
  </si>
  <si>
    <t>Other Cases Added</t>
  </si>
  <si>
    <t>TOTAL CASES ADDED DURING YEAR</t>
  </si>
  <si>
    <t>TOTAL CASES ON DOCKET</t>
  </si>
  <si>
    <t>CASES DISPOSED OF DURING YEAR:</t>
  </si>
  <si>
    <t xml:space="preserve"> </t>
  </si>
  <si>
    <t>Jury Trials (including Directed Verdicts)</t>
  </si>
  <si>
    <t>Non jury Trials (excluding Guilty Pleas or Nolo Contendere)</t>
  </si>
  <si>
    <t>Guilty Pleas or Nolo Contendere (Criminal, Non jury)</t>
  </si>
  <si>
    <t>Motions to Revoke Probation Disposed (Criminal &amp; Juvenile only)</t>
  </si>
  <si>
    <t>Placed on Deferred Adjudication (Criminal only)</t>
  </si>
  <si>
    <t>Placed on Shock Probation (Criminal only)</t>
  </si>
  <si>
    <t>Transfers on Change of Venue</t>
  </si>
  <si>
    <t>Transfers to County Court (Criminal only)</t>
  </si>
  <si>
    <t>Show Cause Motions Disposed (Civil only)</t>
  </si>
  <si>
    <t>Default Judgments (Civil only)</t>
  </si>
  <si>
    <t>Agreed Judgments (Civil only)</t>
  </si>
  <si>
    <t>Complete Summary Judgments (Civil only)</t>
  </si>
  <si>
    <t>Dismissals</t>
  </si>
  <si>
    <t>Other Dispositions</t>
  </si>
  <si>
    <t>TOTAL DISPOSITIONS DURING YEAR</t>
  </si>
  <si>
    <t xml:space="preserve">                     </t>
  </si>
  <si>
    <t>*</t>
  </si>
  <si>
    <t>CASES PENDING SEPTEMBER 1, 2000</t>
  </si>
  <si>
    <t>CASES PENDING AUGUST 31, 2001</t>
  </si>
  <si>
    <t>Averages per judge are based on 418 judges.</t>
  </si>
  <si>
    <t>Civil</t>
  </si>
  <si>
    <t>Criminal</t>
  </si>
  <si>
    <t>Juvenile</t>
  </si>
  <si>
    <t>Total</t>
  </si>
  <si>
    <t>CASES PENDING SEPTEMBER 1, 2001:</t>
  </si>
  <si>
    <t>Non Jury Trials (excluding Guilty Pleas or Nolo Contendere)</t>
  </si>
  <si>
    <t>Guilty Pleas or Nolo Contendere (Criminal, Non Jury)</t>
  </si>
  <si>
    <t>CASES PENDING AUGUST 31, 2002:</t>
  </si>
  <si>
    <t xml:space="preserve">Civil, Criminal, and Juvenile Cases for the Year Ended August 31, 2002 </t>
  </si>
  <si>
    <t>98.3 Percent Reporting Rate</t>
  </si>
  <si>
    <t>2,996 Reports Received Out of a Possible 3,048</t>
  </si>
  <si>
    <t>Dismissals (Criminal and Civil only)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</si>
</sst>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2" borderId="4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 horizontal="centerContinuous"/>
    </xf>
    <xf numFmtId="0" fontId="4" fillId="2" borderId="5" xfId="0" applyNumberFormat="1" applyFont="1" applyFill="1" applyBorder="1" applyAlignment="1">
      <alignment horizontal="centerContinuous"/>
    </xf>
    <xf numFmtId="0" fontId="4" fillId="2" borderId="7" xfId="0" applyNumberFormat="1" applyFont="1" applyFill="1" applyBorder="1" applyAlignment="1">
      <alignment horizontal="centerContinuous"/>
    </xf>
    <xf numFmtId="0" fontId="4" fillId="2" borderId="1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Continuous"/>
    </xf>
    <xf numFmtId="0" fontId="4" fillId="2" borderId="2" xfId="0" applyNumberFormat="1" applyFont="1" applyFill="1" applyBorder="1" applyAlignment="1">
      <alignment horizontal="centerContinuous"/>
    </xf>
    <xf numFmtId="0" fontId="4" fillId="2" borderId="8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9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indent="1"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showOutlineSymbols="0" view="pageBreakPreview" zoomScale="75" zoomScaleSheetLayoutView="75" workbookViewId="0" topLeftCell="A1">
      <selection activeCell="B1" sqref="B1"/>
    </sheetView>
  </sheetViews>
  <sheetFormatPr defaultColWidth="8.88671875" defaultRowHeight="15"/>
  <cols>
    <col min="1" max="1" width="0.88671875" style="1" customWidth="1"/>
    <col min="2" max="3" width="3.6640625" style="1" customWidth="1"/>
    <col min="4" max="5" width="9.6640625" style="1" customWidth="1"/>
    <col min="6" max="6" width="28.4453125" style="1" customWidth="1"/>
    <col min="7" max="7" width="5.4453125" style="1" customWidth="1"/>
    <col min="8" max="8" width="8.6640625" style="1" customWidth="1"/>
    <col min="9" max="9" width="3.6640625" style="1" customWidth="1"/>
    <col min="10" max="10" width="5.5546875" style="1" customWidth="1"/>
    <col min="11" max="11" width="7.6640625" style="1" customWidth="1"/>
    <col min="12" max="12" width="0.88671875" style="1" customWidth="1"/>
    <col min="13" max="16384" width="9.6640625" style="1" customWidth="1"/>
  </cols>
  <sheetData>
    <row r="1" spans="1:12" ht="27">
      <c r="A1" s="4"/>
      <c r="B1" s="38" t="s">
        <v>0</v>
      </c>
      <c r="C1" s="9"/>
      <c r="D1" s="9"/>
      <c r="E1" s="9"/>
      <c r="F1" s="9"/>
      <c r="G1" s="9"/>
      <c r="H1" s="9"/>
      <c r="I1" s="9"/>
      <c r="J1" s="9"/>
      <c r="K1" s="9"/>
      <c r="L1" s="4"/>
    </row>
    <row r="2" spans="1:12" ht="21.75" customHeight="1">
      <c r="A2" s="4"/>
      <c r="B2" s="39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ht="6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3" ht="18.75">
      <c r="A4" s="27"/>
      <c r="B4" s="28" t="s">
        <v>43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4"/>
    </row>
    <row r="5" spans="1:13" ht="20.25" customHeight="1">
      <c r="A5" s="23"/>
      <c r="B5" s="24" t="s">
        <v>44</v>
      </c>
      <c r="C5" s="25"/>
      <c r="D5" s="25"/>
      <c r="E5" s="25"/>
      <c r="F5" s="25"/>
      <c r="G5" s="25"/>
      <c r="H5" s="25"/>
      <c r="I5" s="25"/>
      <c r="J5" s="25"/>
      <c r="K5" s="25"/>
      <c r="L5" s="26"/>
      <c r="M5" s="4"/>
    </row>
    <row r="6" spans="1:13" ht="6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10"/>
      <c r="M6" s="4"/>
    </row>
    <row r="7" spans="1:13" ht="15.75">
      <c r="A7" s="8"/>
      <c r="B7" s="4"/>
      <c r="C7" s="4"/>
      <c r="D7" s="4"/>
      <c r="E7" s="4"/>
      <c r="F7" s="4"/>
      <c r="G7" s="4"/>
      <c r="H7" s="4"/>
      <c r="I7" s="4"/>
      <c r="J7" s="11" t="s">
        <v>1</v>
      </c>
      <c r="K7" s="11"/>
      <c r="L7" s="12"/>
      <c r="M7" s="4"/>
    </row>
    <row r="8" spans="1:13" ht="15.75">
      <c r="A8" s="8"/>
      <c r="B8" s="4"/>
      <c r="C8" s="4"/>
      <c r="D8" s="4"/>
      <c r="E8" s="4"/>
      <c r="F8" s="4"/>
      <c r="G8" s="11" t="s">
        <v>2</v>
      </c>
      <c r="H8" s="11"/>
      <c r="I8" s="4"/>
      <c r="J8" s="11" t="s">
        <v>3</v>
      </c>
      <c r="K8" s="11"/>
      <c r="L8" s="12"/>
      <c r="M8" s="4"/>
    </row>
    <row r="9" spans="1:13" ht="12.75" customHeight="1">
      <c r="A9" s="8"/>
      <c r="B9" s="4"/>
      <c r="C9" s="4"/>
      <c r="D9" s="4"/>
      <c r="E9" s="4"/>
      <c r="F9" s="4"/>
      <c r="G9" s="13"/>
      <c r="H9" s="13"/>
      <c r="I9" s="4"/>
      <c r="J9" s="13"/>
      <c r="K9" s="13"/>
      <c r="L9" s="10"/>
      <c r="M9" s="4"/>
    </row>
    <row r="10" spans="1:13" ht="13.5" customHeight="1">
      <c r="A10" s="8"/>
      <c r="B10" s="14" t="s">
        <v>38</v>
      </c>
      <c r="C10" s="4"/>
      <c r="D10" s="4"/>
      <c r="E10" s="4"/>
      <c r="F10" s="4"/>
      <c r="G10" s="6"/>
      <c r="H10" s="34">
        <v>791694</v>
      </c>
      <c r="I10" s="6"/>
      <c r="J10" s="7"/>
      <c r="K10" s="7">
        <f>H10/418</f>
        <v>1894.0047846889952</v>
      </c>
      <c r="L10" s="15"/>
      <c r="M10" s="4"/>
    </row>
    <row r="11" spans="1:13" ht="8.25" customHeight="1">
      <c r="A11" s="8"/>
      <c r="B11" s="14"/>
      <c r="C11" s="4"/>
      <c r="D11" s="4"/>
      <c r="E11" s="4"/>
      <c r="F11" s="4"/>
      <c r="G11" s="6"/>
      <c r="H11" s="34"/>
      <c r="I11" s="6"/>
      <c r="J11" s="7"/>
      <c r="K11" s="7"/>
      <c r="L11" s="15"/>
      <c r="M11" s="4"/>
    </row>
    <row r="12" spans="1:13" ht="15.75">
      <c r="A12" s="8"/>
      <c r="B12" s="4"/>
      <c r="C12" s="4" t="s">
        <v>4</v>
      </c>
      <c r="D12" s="4"/>
      <c r="E12" s="4"/>
      <c r="F12" s="4"/>
      <c r="G12" s="6"/>
      <c r="H12" s="34">
        <v>-13658</v>
      </c>
      <c r="I12" s="6"/>
      <c r="J12" s="7"/>
      <c r="K12" s="7">
        <f>H12/418</f>
        <v>-32.67464114832536</v>
      </c>
      <c r="L12" s="15"/>
      <c r="M12" s="4"/>
    </row>
    <row r="13" spans="1:13" ht="21" customHeight="1">
      <c r="A13" s="8"/>
      <c r="B13" s="4"/>
      <c r="C13" s="4"/>
      <c r="D13" s="4"/>
      <c r="E13" s="4"/>
      <c r="F13" s="4"/>
      <c r="G13" s="6"/>
      <c r="H13" s="34"/>
      <c r="I13" s="6"/>
      <c r="J13" s="7"/>
      <c r="K13" s="7"/>
      <c r="L13" s="15"/>
      <c r="M13" s="4"/>
    </row>
    <row r="14" spans="1:13" ht="15.75">
      <c r="A14" s="8"/>
      <c r="B14" s="14" t="s">
        <v>5</v>
      </c>
      <c r="C14" s="4"/>
      <c r="D14" s="4"/>
      <c r="E14" s="4"/>
      <c r="F14" s="4"/>
      <c r="G14" s="6"/>
      <c r="H14" s="6"/>
      <c r="I14" s="6"/>
      <c r="J14" s="7"/>
      <c r="K14" s="7"/>
      <c r="L14" s="15"/>
      <c r="M14" s="4"/>
    </row>
    <row r="15" spans="1:13" ht="6.75" customHeight="1">
      <c r="A15" s="8"/>
      <c r="B15" s="4"/>
      <c r="C15" s="4"/>
      <c r="D15" s="4"/>
      <c r="E15" s="4"/>
      <c r="F15" s="4"/>
      <c r="H15" s="6"/>
      <c r="I15" s="6"/>
      <c r="J15" s="7"/>
      <c r="K15" s="7"/>
      <c r="L15" s="15"/>
      <c r="M15" s="4"/>
    </row>
    <row r="16" spans="1:13" ht="15.75">
      <c r="A16" s="8"/>
      <c r="B16" s="4"/>
      <c r="C16" s="4" t="s">
        <v>6</v>
      </c>
      <c r="D16" s="4"/>
      <c r="E16" s="4"/>
      <c r="F16" s="4"/>
      <c r="H16" s="6">
        <v>608054</v>
      </c>
      <c r="I16" s="6"/>
      <c r="K16" s="7">
        <f>H16/418</f>
        <v>1454.6746411483255</v>
      </c>
      <c r="L16" s="15"/>
      <c r="M16" s="4"/>
    </row>
    <row r="17" spans="1:13" ht="15.75">
      <c r="A17" s="8"/>
      <c r="B17" s="4"/>
      <c r="C17" s="4" t="s">
        <v>7</v>
      </c>
      <c r="D17" s="4"/>
      <c r="E17" s="4"/>
      <c r="F17" s="4"/>
      <c r="H17" s="6">
        <v>104829</v>
      </c>
      <c r="I17" s="6"/>
      <c r="K17" s="7">
        <f>H17/418</f>
        <v>250.78708133971293</v>
      </c>
      <c r="L17" s="15"/>
      <c r="M17" s="4"/>
    </row>
    <row r="18" spans="1:13" ht="15.75">
      <c r="A18" s="8"/>
      <c r="B18" s="4"/>
      <c r="C18" s="4" t="s">
        <v>8</v>
      </c>
      <c r="D18" s="4"/>
      <c r="E18" s="4"/>
      <c r="F18" s="4"/>
      <c r="H18" s="6">
        <v>59416</v>
      </c>
      <c r="I18" s="6"/>
      <c r="K18" s="7">
        <f>H18/418</f>
        <v>142.14354066985646</v>
      </c>
      <c r="L18" s="15"/>
      <c r="M18" s="4"/>
    </row>
    <row r="19" spans="1:13" ht="15.75">
      <c r="A19" s="8"/>
      <c r="B19" s="4"/>
      <c r="C19" s="4" t="s">
        <v>9</v>
      </c>
      <c r="D19" s="4"/>
      <c r="E19" s="4"/>
      <c r="F19" s="4"/>
      <c r="G19" s="4"/>
      <c r="H19" s="42">
        <v>19736</v>
      </c>
      <c r="I19" s="6"/>
      <c r="J19" s="4"/>
      <c r="K19" s="41">
        <f>H19/418</f>
        <v>47.21531100478469</v>
      </c>
      <c r="L19" s="15"/>
      <c r="M19" s="4"/>
    </row>
    <row r="20" spans="1:13" ht="4.5" customHeight="1">
      <c r="A20" s="8"/>
      <c r="B20" s="4"/>
      <c r="C20" s="4"/>
      <c r="D20" s="4"/>
      <c r="E20" s="4"/>
      <c r="F20" s="4"/>
      <c r="G20" s="6"/>
      <c r="I20" s="6"/>
      <c r="J20" s="7"/>
      <c r="K20" s="7"/>
      <c r="L20" s="15"/>
      <c r="M20" s="4"/>
    </row>
    <row r="21" spans="1:13" ht="15.75">
      <c r="A21" s="8"/>
      <c r="B21" s="43" t="s">
        <v>10</v>
      </c>
      <c r="D21" s="35"/>
      <c r="E21" s="35"/>
      <c r="F21" s="35"/>
      <c r="G21" s="36"/>
      <c r="H21" s="36">
        <f>SUM(H16:H19)</f>
        <v>792035</v>
      </c>
      <c r="I21" s="36"/>
      <c r="J21" s="37"/>
      <c r="K21" s="37">
        <f>H21/418</f>
        <v>1894.8205741626793</v>
      </c>
      <c r="L21" s="15"/>
      <c r="M21" s="4"/>
    </row>
    <row r="22" spans="1:13" ht="15.75">
      <c r="A22" s="8"/>
      <c r="B22" s="4"/>
      <c r="C22" s="4"/>
      <c r="D22" s="4"/>
      <c r="E22" s="4"/>
      <c r="F22" s="4"/>
      <c r="G22" s="6"/>
      <c r="H22" s="6"/>
      <c r="I22" s="6"/>
      <c r="J22" s="7"/>
      <c r="K22" s="7"/>
      <c r="L22" s="15"/>
      <c r="M22" s="4"/>
    </row>
    <row r="23" spans="1:13" ht="15.75">
      <c r="A23" s="8"/>
      <c r="B23" s="35" t="s">
        <v>11</v>
      </c>
      <c r="C23" s="4"/>
      <c r="E23" s="4"/>
      <c r="F23" s="4"/>
      <c r="G23" s="6"/>
      <c r="H23" s="36">
        <f>SUM(H10,H12,H21)</f>
        <v>1570071</v>
      </c>
      <c r="I23" s="36"/>
      <c r="J23" s="37"/>
      <c r="K23" s="37">
        <f>H23/418</f>
        <v>3756.150717703349</v>
      </c>
      <c r="L23" s="15"/>
      <c r="M23" s="4"/>
    </row>
    <row r="24" spans="1:13" ht="21" customHeight="1">
      <c r="A24" s="8"/>
      <c r="B24" s="4"/>
      <c r="C24" s="4"/>
      <c r="D24" s="4"/>
      <c r="E24" s="4"/>
      <c r="F24" s="4"/>
      <c r="G24" s="6"/>
      <c r="H24" s="6"/>
      <c r="I24" s="6"/>
      <c r="J24" s="7"/>
      <c r="K24" s="7"/>
      <c r="L24" s="15"/>
      <c r="M24" s="4"/>
    </row>
    <row r="25" spans="1:13" ht="15.75">
      <c r="A25" s="8"/>
      <c r="B25" s="14" t="s">
        <v>12</v>
      </c>
      <c r="C25" s="4"/>
      <c r="D25" s="4"/>
      <c r="E25" s="4"/>
      <c r="F25" s="4"/>
      <c r="G25" s="6"/>
      <c r="H25" s="6"/>
      <c r="I25" s="6"/>
      <c r="J25" s="7"/>
      <c r="K25" s="7"/>
      <c r="L25" s="15"/>
      <c r="M25" s="4"/>
    </row>
    <row r="26" spans="1:13" ht="6.75" customHeight="1">
      <c r="A26" s="8"/>
      <c r="B26" s="4"/>
      <c r="C26" s="4"/>
      <c r="D26" s="4"/>
      <c r="E26" s="4"/>
      <c r="F26" s="4"/>
      <c r="G26" s="6"/>
      <c r="H26" s="6" t="s">
        <v>13</v>
      </c>
      <c r="I26" s="6"/>
      <c r="J26" s="7"/>
      <c r="K26" s="7"/>
      <c r="L26" s="15"/>
      <c r="M26" s="4"/>
    </row>
    <row r="27" spans="1:13" ht="15.75">
      <c r="A27" s="8"/>
      <c r="B27" s="4"/>
      <c r="C27" s="4" t="s">
        <v>14</v>
      </c>
      <c r="D27" s="4"/>
      <c r="E27" s="4"/>
      <c r="F27" s="4"/>
      <c r="G27" s="34"/>
      <c r="H27" s="48">
        <f>1726+192+118+19+3+570+2427+644+47</f>
        <v>5746</v>
      </c>
      <c r="I27" s="44"/>
      <c r="J27" s="45"/>
      <c r="K27" s="44">
        <f>H27/418</f>
        <v>13.746411483253588</v>
      </c>
      <c r="L27" s="10"/>
      <c r="M27" s="4"/>
    </row>
    <row r="28" spans="1:13" ht="15.75">
      <c r="A28" s="8"/>
      <c r="B28" s="4"/>
      <c r="C28" s="4" t="s">
        <v>39</v>
      </c>
      <c r="D28" s="4"/>
      <c r="E28" s="4"/>
      <c r="F28" s="4"/>
      <c r="G28" s="34"/>
      <c r="H28" s="48">
        <f>560+590+109615+19542+270</f>
        <v>130577</v>
      </c>
      <c r="I28" s="44"/>
      <c r="J28" s="45"/>
      <c r="K28" s="44">
        <f aca="true" t="shared" si="0" ref="K28:K40">H28/418</f>
        <v>312.38516746411483</v>
      </c>
      <c r="L28" s="10"/>
      <c r="M28" s="4"/>
    </row>
    <row r="29" spans="1:13" ht="15.75">
      <c r="A29" s="8"/>
      <c r="B29" s="4"/>
      <c r="C29" s="4" t="s">
        <v>40</v>
      </c>
      <c r="D29" s="4"/>
      <c r="E29" s="4"/>
      <c r="F29" s="4"/>
      <c r="G29" s="34"/>
      <c r="H29" s="48">
        <v>89281</v>
      </c>
      <c r="I29" s="44"/>
      <c r="J29" s="45"/>
      <c r="K29" s="44">
        <f t="shared" si="0"/>
        <v>213.5909090909091</v>
      </c>
      <c r="L29" s="10"/>
      <c r="M29" s="4"/>
    </row>
    <row r="30" spans="1:13" ht="15.75">
      <c r="A30" s="8"/>
      <c r="B30" s="4"/>
      <c r="C30" s="4" t="s">
        <v>17</v>
      </c>
      <c r="D30" s="4"/>
      <c r="E30" s="4"/>
      <c r="F30" s="4"/>
      <c r="G30" s="34"/>
      <c r="H30" s="48">
        <f>29261+19311+1904+2180</f>
        <v>52656</v>
      </c>
      <c r="I30" s="44"/>
      <c r="J30" s="45"/>
      <c r="K30" s="44">
        <f t="shared" si="0"/>
        <v>125.97129186602871</v>
      </c>
      <c r="L30" s="10"/>
      <c r="M30" s="4"/>
    </row>
    <row r="31" spans="1:13" ht="15.75">
      <c r="A31" s="8"/>
      <c r="B31" s="4"/>
      <c r="C31" s="4" t="s">
        <v>18</v>
      </c>
      <c r="D31" s="4"/>
      <c r="E31" s="4"/>
      <c r="F31" s="4"/>
      <c r="G31" s="34"/>
      <c r="H31" s="48">
        <v>35863</v>
      </c>
      <c r="I31" s="44"/>
      <c r="J31" s="45"/>
      <c r="K31" s="44">
        <f t="shared" si="0"/>
        <v>85.79665071770334</v>
      </c>
      <c r="L31" s="10"/>
      <c r="M31" s="4"/>
    </row>
    <row r="32" spans="1:13" ht="15.75">
      <c r="A32" s="8"/>
      <c r="B32" s="4"/>
      <c r="C32" s="4" t="s">
        <v>19</v>
      </c>
      <c r="D32" s="4"/>
      <c r="E32" s="4"/>
      <c r="F32" s="4"/>
      <c r="G32" s="34"/>
      <c r="H32" s="48">
        <v>1291</v>
      </c>
      <c r="I32" s="44"/>
      <c r="J32" s="45"/>
      <c r="K32" s="44">
        <f t="shared" si="0"/>
        <v>3.088516746411483</v>
      </c>
      <c r="L32" s="10"/>
      <c r="M32" s="4"/>
    </row>
    <row r="33" spans="1:13" ht="15.75">
      <c r="A33" s="8"/>
      <c r="B33" s="4"/>
      <c r="C33" s="4" t="s">
        <v>20</v>
      </c>
      <c r="D33" s="4"/>
      <c r="E33" s="4"/>
      <c r="F33" s="4"/>
      <c r="G33" s="34"/>
      <c r="H33" s="48">
        <f>2307+213</f>
        <v>2520</v>
      </c>
      <c r="I33" s="44"/>
      <c r="J33" s="45"/>
      <c r="K33" s="44">
        <f t="shared" si="0"/>
        <v>6.028708133971292</v>
      </c>
      <c r="L33" s="10"/>
      <c r="M33" s="4"/>
    </row>
    <row r="34" spans="1:13" ht="16.5" customHeight="1">
      <c r="A34" s="8"/>
      <c r="B34" s="4"/>
      <c r="C34" s="4" t="s">
        <v>21</v>
      </c>
      <c r="D34" s="4"/>
      <c r="E34" s="4"/>
      <c r="F34" s="4"/>
      <c r="G34" s="34"/>
      <c r="H34" s="48">
        <v>730</v>
      </c>
      <c r="I34" s="44"/>
      <c r="J34" s="45"/>
      <c r="K34" s="44">
        <f t="shared" si="0"/>
        <v>1.7464114832535884</v>
      </c>
      <c r="L34" s="10"/>
      <c r="M34" s="4"/>
    </row>
    <row r="35" spans="1:13" ht="15.75">
      <c r="A35" s="8"/>
      <c r="B35" s="4"/>
      <c r="C35" s="4" t="s">
        <v>22</v>
      </c>
      <c r="D35" s="4"/>
      <c r="E35" s="4"/>
      <c r="F35" s="4"/>
      <c r="G35" s="34"/>
      <c r="H35" s="48">
        <v>91970</v>
      </c>
      <c r="I35" s="44"/>
      <c r="J35" s="45"/>
      <c r="K35" s="44">
        <f t="shared" si="0"/>
        <v>220.02392344497608</v>
      </c>
      <c r="L35" s="10"/>
      <c r="M35" s="4"/>
    </row>
    <row r="36" spans="1:13" ht="15.75" customHeight="1">
      <c r="A36" s="8"/>
      <c r="B36" s="4"/>
      <c r="C36" s="4" t="s">
        <v>23</v>
      </c>
      <c r="D36" s="4"/>
      <c r="E36" s="4"/>
      <c r="F36" s="4"/>
      <c r="G36" s="34"/>
      <c r="H36" s="48">
        <v>40580</v>
      </c>
      <c r="I36" s="44"/>
      <c r="J36" s="45"/>
      <c r="K36" s="44">
        <f t="shared" si="0"/>
        <v>97.08133971291866</v>
      </c>
      <c r="L36" s="10"/>
      <c r="M36" s="4"/>
    </row>
    <row r="37" spans="1:13" ht="15.75">
      <c r="A37" s="8"/>
      <c r="B37" s="4"/>
      <c r="C37" s="4" t="s">
        <v>24</v>
      </c>
      <c r="D37" s="4"/>
      <c r="E37" s="4"/>
      <c r="F37" s="4"/>
      <c r="G37" s="34"/>
      <c r="H37" s="48">
        <v>78009</v>
      </c>
      <c r="I37" s="44"/>
      <c r="J37" s="45"/>
      <c r="K37" s="44">
        <f t="shared" si="0"/>
        <v>186.6244019138756</v>
      </c>
      <c r="L37" s="10"/>
      <c r="M37" s="4"/>
    </row>
    <row r="38" spans="1:13" ht="15.75">
      <c r="A38" s="8"/>
      <c r="B38" s="4"/>
      <c r="C38" s="4" t="s">
        <v>25</v>
      </c>
      <c r="D38" s="4"/>
      <c r="E38" s="4"/>
      <c r="F38" s="4"/>
      <c r="G38" s="34"/>
      <c r="H38" s="48">
        <v>3109</v>
      </c>
      <c r="I38" s="44"/>
      <c r="J38" s="45"/>
      <c r="K38" s="44">
        <f t="shared" si="0"/>
        <v>7.437799043062201</v>
      </c>
      <c r="L38" s="10"/>
      <c r="M38" s="4"/>
    </row>
    <row r="39" spans="1:13" ht="15.75">
      <c r="A39" s="8"/>
      <c r="B39" s="4"/>
      <c r="C39" s="4" t="s">
        <v>45</v>
      </c>
      <c r="D39" s="4"/>
      <c r="E39" s="4"/>
      <c r="F39" s="4"/>
      <c r="G39" s="34"/>
      <c r="H39" s="48">
        <f>30268+45532+79353</f>
        <v>155153</v>
      </c>
      <c r="I39" s="44"/>
      <c r="J39" s="45"/>
      <c r="K39" s="44">
        <f t="shared" si="0"/>
        <v>371.1794258373206</v>
      </c>
      <c r="L39" s="10"/>
      <c r="M39" s="4"/>
    </row>
    <row r="40" spans="1:13" ht="15.75">
      <c r="A40" s="8"/>
      <c r="B40" s="4"/>
      <c r="C40" s="4" t="s">
        <v>27</v>
      </c>
      <c r="D40" s="4"/>
      <c r="E40" s="4"/>
      <c r="F40" s="4"/>
      <c r="G40" s="34"/>
      <c r="H40" s="46">
        <f>39668+12233+7232+22</f>
        <v>59155</v>
      </c>
      <c r="I40" s="44"/>
      <c r="J40" s="45"/>
      <c r="K40" s="47">
        <f t="shared" si="0"/>
        <v>141.51913875598086</v>
      </c>
      <c r="L40" s="10"/>
      <c r="M40" s="4"/>
    </row>
    <row r="41" spans="1:13" ht="7.5" customHeight="1">
      <c r="A41" s="8"/>
      <c r="B41" s="4"/>
      <c r="C41" s="4"/>
      <c r="D41" s="4"/>
      <c r="E41" s="4"/>
      <c r="F41" s="4"/>
      <c r="G41" s="34"/>
      <c r="H41" s="34"/>
      <c r="I41" s="34"/>
      <c r="J41" s="44"/>
      <c r="K41" s="44"/>
      <c r="L41" s="15"/>
      <c r="M41" s="4"/>
    </row>
    <row r="42" spans="1:13" ht="15.75">
      <c r="A42" s="8"/>
      <c r="B42" s="43" t="s">
        <v>28</v>
      </c>
      <c r="E42" s="35"/>
      <c r="F42" s="35"/>
      <c r="G42" s="36"/>
      <c r="H42" s="36">
        <f>SUM(H27:H41)</f>
        <v>746640</v>
      </c>
      <c r="I42" s="36"/>
      <c r="J42" s="37"/>
      <c r="K42" s="37">
        <f>H42/418</f>
        <v>1786.22009569378</v>
      </c>
      <c r="L42" s="15"/>
      <c r="M42" s="4"/>
    </row>
    <row r="43" spans="1:13" ht="21" customHeight="1">
      <c r="A43" s="8"/>
      <c r="B43" s="4"/>
      <c r="C43" s="4"/>
      <c r="D43" s="4"/>
      <c r="E43" s="4"/>
      <c r="F43" s="4"/>
      <c r="G43" s="34"/>
      <c r="H43" s="34"/>
      <c r="I43" s="34"/>
      <c r="J43" s="44"/>
      <c r="K43" s="44"/>
      <c r="L43" s="15"/>
      <c r="M43" s="4"/>
    </row>
    <row r="44" spans="1:13" ht="16.5" thickBot="1">
      <c r="A44" s="8"/>
      <c r="B44" s="14" t="s">
        <v>41</v>
      </c>
      <c r="C44" s="4"/>
      <c r="D44" s="4"/>
      <c r="E44" s="4"/>
      <c r="F44" s="4"/>
      <c r="G44" s="6"/>
      <c r="H44" s="36">
        <f>H23-H42</f>
        <v>823431</v>
      </c>
      <c r="I44" s="36"/>
      <c r="J44" s="37"/>
      <c r="K44" s="37">
        <f>H44/418</f>
        <v>1969.9306220095693</v>
      </c>
      <c r="L44" s="15"/>
      <c r="M44" s="4"/>
    </row>
    <row r="45" spans="1:13" ht="15.75">
      <c r="A45" s="16"/>
      <c r="B45" s="17"/>
      <c r="C45" s="17"/>
      <c r="D45" s="17"/>
      <c r="E45" s="17"/>
      <c r="F45" s="17"/>
      <c r="G45" s="18"/>
      <c r="H45" s="19"/>
      <c r="I45" s="18"/>
      <c r="J45" s="20"/>
      <c r="K45" s="21"/>
      <c r="L45" s="22" t="s">
        <v>13</v>
      </c>
      <c r="M45" s="4"/>
    </row>
    <row r="46" spans="1:12" ht="15.75">
      <c r="A46" s="5" t="s">
        <v>29</v>
      </c>
      <c r="B46" s="4"/>
      <c r="C46" s="4"/>
      <c r="D46" s="4"/>
      <c r="E46" s="4"/>
      <c r="F46" s="4"/>
      <c r="G46" s="6"/>
      <c r="H46" s="6"/>
      <c r="I46" s="6"/>
      <c r="J46" s="7"/>
      <c r="K46" s="7"/>
      <c r="L46" s="7"/>
    </row>
    <row r="47" spans="1:2" ht="15.75">
      <c r="A47" s="1" t="s">
        <v>30</v>
      </c>
      <c r="B47" s="3" t="s">
        <v>33</v>
      </c>
    </row>
  </sheetData>
  <printOptions horizontalCentered="1" verticalCentered="1"/>
  <pageMargins left="0.5" right="0.5" top="0.75" bottom="0.5" header="0.5" footer="0.5"/>
  <pageSetup horizontalDpi="600" verticalDpi="600" orientation="portrait" scale="8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D20">
      <selection activeCell="I21" sqref="I21:I34"/>
    </sheetView>
  </sheetViews>
  <sheetFormatPr defaultColWidth="8.88671875" defaultRowHeight="15"/>
  <cols>
    <col min="5" max="5" width="18.21484375" style="0" customWidth="1"/>
  </cols>
  <sheetData>
    <row r="1" spans="6:9" ht="15">
      <c r="F1" t="s">
        <v>34</v>
      </c>
      <c r="G1" t="s">
        <v>36</v>
      </c>
      <c r="H1" t="s">
        <v>35</v>
      </c>
      <c r="I1" t="s">
        <v>37</v>
      </c>
    </row>
    <row r="2" spans="1:9" ht="15.75">
      <c r="A2" s="2" t="s">
        <v>31</v>
      </c>
      <c r="B2" s="1"/>
      <c r="C2" s="1"/>
      <c r="D2" s="1"/>
      <c r="E2" s="1"/>
      <c r="F2">
        <v>527007</v>
      </c>
      <c r="G2">
        <v>18228</v>
      </c>
      <c r="H2">
        <v>190824</v>
      </c>
      <c r="I2">
        <f>SUM(F2:H2)</f>
        <v>736059</v>
      </c>
    </row>
    <row r="3" spans="1:5" ht="15.75">
      <c r="A3" s="2"/>
      <c r="B3" s="1"/>
      <c r="C3" s="1"/>
      <c r="D3" s="1"/>
      <c r="E3" s="1"/>
    </row>
    <row r="4" spans="1:9" ht="15.75">
      <c r="A4" s="1"/>
      <c r="B4" s="1" t="s">
        <v>4</v>
      </c>
      <c r="C4" s="1"/>
      <c r="D4" s="1"/>
      <c r="E4" s="1"/>
      <c r="F4">
        <v>43397</v>
      </c>
      <c r="G4">
        <v>199</v>
      </c>
      <c r="H4">
        <v>-2688</v>
      </c>
      <c r="I4">
        <f>SUM(F4:H4)</f>
        <v>40908</v>
      </c>
    </row>
    <row r="5" spans="1:5" ht="15.75">
      <c r="A5" s="1"/>
      <c r="B5" s="1"/>
      <c r="C5" s="1"/>
      <c r="D5" s="1"/>
      <c r="E5" s="1"/>
    </row>
    <row r="6" spans="1:5" ht="15.75">
      <c r="A6" s="2" t="s">
        <v>5</v>
      </c>
      <c r="B6" s="1"/>
      <c r="C6" s="1"/>
      <c r="D6" s="1"/>
      <c r="E6" s="1"/>
    </row>
    <row r="7" spans="1:5" ht="15.75">
      <c r="A7" s="1"/>
      <c r="B7" s="1"/>
      <c r="C7" s="1"/>
      <c r="D7" s="1"/>
      <c r="E7" s="1"/>
    </row>
    <row r="8" spans="1:9" ht="15.75">
      <c r="A8" s="1"/>
      <c r="B8" s="1" t="s">
        <v>6</v>
      </c>
      <c r="C8" s="1"/>
      <c r="D8" s="1"/>
      <c r="E8" s="1"/>
      <c r="F8">
        <v>392598</v>
      </c>
      <c r="G8">
        <v>29817</v>
      </c>
      <c r="H8">
        <v>155839</v>
      </c>
      <c r="I8">
        <f>SUM(F8:H8)</f>
        <v>578254</v>
      </c>
    </row>
    <row r="9" spans="1:9" ht="15.75">
      <c r="A9" s="1"/>
      <c r="B9" s="1" t="s">
        <v>7</v>
      </c>
      <c r="C9" s="1"/>
      <c r="D9" s="1"/>
      <c r="E9" s="1"/>
      <c r="F9">
        <v>97322</v>
      </c>
      <c r="I9">
        <f>SUM(F9:H9)</f>
        <v>97322</v>
      </c>
    </row>
    <row r="10" spans="1:9" ht="15.75">
      <c r="A10" s="1"/>
      <c r="B10" s="1" t="s">
        <v>8</v>
      </c>
      <c r="C10" s="1"/>
      <c r="D10" s="1"/>
      <c r="E10" s="1"/>
      <c r="G10">
        <v>4791</v>
      </c>
      <c r="H10">
        <v>53852</v>
      </c>
      <c r="I10">
        <f>SUM(F10:H10)</f>
        <v>58643</v>
      </c>
    </row>
    <row r="11" spans="1:9" ht="15.75">
      <c r="A11" s="1"/>
      <c r="B11" s="1" t="s">
        <v>9</v>
      </c>
      <c r="C11" s="1"/>
      <c r="D11" s="1"/>
      <c r="E11" s="1"/>
      <c r="F11">
        <v>10540</v>
      </c>
      <c r="G11">
        <v>4054</v>
      </c>
      <c r="H11">
        <v>4441</v>
      </c>
      <c r="I11">
        <f>SUM(F11:H11)</f>
        <v>19035</v>
      </c>
    </row>
    <row r="12" spans="1:5" ht="15.75">
      <c r="A12" s="1"/>
      <c r="B12" s="1"/>
      <c r="C12" s="1"/>
      <c r="D12" s="1"/>
      <c r="E12" s="1"/>
    </row>
    <row r="13" spans="1:9" ht="15.75">
      <c r="A13" s="1" t="s">
        <v>10</v>
      </c>
      <c r="C13" s="1"/>
      <c r="D13" s="1"/>
      <c r="E13" s="1"/>
      <c r="F13">
        <f>SUM(F8:F11)</f>
        <v>500460</v>
      </c>
      <c r="G13">
        <f>SUM(G8:G11)</f>
        <v>38662</v>
      </c>
      <c r="H13">
        <f>SUM(H8:H11)</f>
        <v>214132</v>
      </c>
      <c r="I13">
        <f>SUM(I8:I11)</f>
        <v>753254</v>
      </c>
    </row>
    <row r="14" spans="1:5" ht="15.75">
      <c r="A14" s="1"/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9" ht="15.75">
      <c r="A16" s="1" t="s">
        <v>11</v>
      </c>
      <c r="B16" s="1"/>
      <c r="D16" s="1"/>
      <c r="E16" s="1"/>
      <c r="F16">
        <f>F2+F4+F13</f>
        <v>1070864</v>
      </c>
      <c r="G16">
        <f>G2+G4+G13</f>
        <v>57089</v>
      </c>
      <c r="H16">
        <f>H2+H4+H13</f>
        <v>402268</v>
      </c>
      <c r="I16">
        <f>I2+I4+I13</f>
        <v>1530221</v>
      </c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8" ht="15.75">
      <c r="A19" s="2" t="s">
        <v>12</v>
      </c>
      <c r="B19" s="1"/>
      <c r="C19" s="1"/>
      <c r="D19" s="1"/>
      <c r="E19" s="1"/>
      <c r="F19" t="s">
        <v>34</v>
      </c>
      <c r="G19" t="s">
        <v>36</v>
      </c>
      <c r="H19" t="s">
        <v>35</v>
      </c>
    </row>
    <row r="20" spans="1:5" ht="15.75">
      <c r="A20" s="1"/>
      <c r="B20" s="1"/>
      <c r="C20" s="1"/>
      <c r="D20" s="1"/>
      <c r="E20" s="1"/>
    </row>
    <row r="21" spans="1:9" ht="15.75">
      <c r="A21" s="1"/>
      <c r="B21" s="1" t="s">
        <v>14</v>
      </c>
      <c r="C21" s="1"/>
      <c r="D21" s="1"/>
      <c r="E21" s="1"/>
      <c r="F21">
        <v>2377</v>
      </c>
      <c r="G21">
        <v>196</v>
      </c>
      <c r="H21">
        <v>3564</v>
      </c>
      <c r="I21">
        <f>SUM(F21:H21)</f>
        <v>6137</v>
      </c>
    </row>
    <row r="22" spans="1:9" ht="15.75">
      <c r="A22" s="1"/>
      <c r="B22" s="1" t="s">
        <v>15</v>
      </c>
      <c r="C22" s="1"/>
      <c r="D22" s="1"/>
      <c r="E22" s="1"/>
      <c r="F22">
        <v>111046</v>
      </c>
      <c r="G22">
        <v>20646</v>
      </c>
      <c r="H22">
        <v>1112</v>
      </c>
      <c r="I22">
        <f aca="true" t="shared" si="0" ref="I22:I34">SUM(F22:H22)</f>
        <v>132804</v>
      </c>
    </row>
    <row r="23" spans="1:9" ht="15.75">
      <c r="A23" s="1"/>
      <c r="B23" s="1" t="s">
        <v>16</v>
      </c>
      <c r="C23" s="1"/>
      <c r="D23" s="1"/>
      <c r="E23" s="1"/>
      <c r="H23">
        <v>83926</v>
      </c>
      <c r="I23">
        <f t="shared" si="0"/>
        <v>83926</v>
      </c>
    </row>
    <row r="24" spans="1:9" ht="15.75">
      <c r="A24" s="1"/>
      <c r="B24" s="1" t="s">
        <v>17</v>
      </c>
      <c r="C24" s="1"/>
      <c r="D24" s="1"/>
      <c r="E24" s="1"/>
      <c r="G24">
        <v>3881</v>
      </c>
      <c r="H24">
        <v>47106</v>
      </c>
      <c r="I24">
        <f t="shared" si="0"/>
        <v>50987</v>
      </c>
    </row>
    <row r="25" spans="1:9" ht="15.75">
      <c r="A25" s="1"/>
      <c r="B25" s="1" t="s">
        <v>18</v>
      </c>
      <c r="C25" s="1"/>
      <c r="D25" s="1"/>
      <c r="E25" s="1"/>
      <c r="H25">
        <v>34939</v>
      </c>
      <c r="I25">
        <f t="shared" si="0"/>
        <v>34939</v>
      </c>
    </row>
    <row r="26" spans="1:9" ht="15.75">
      <c r="A26" s="1"/>
      <c r="B26" s="1" t="s">
        <v>19</v>
      </c>
      <c r="C26" s="1"/>
      <c r="D26" s="1"/>
      <c r="E26" s="1"/>
      <c r="H26">
        <v>1393</v>
      </c>
      <c r="I26">
        <f t="shared" si="0"/>
        <v>1393</v>
      </c>
    </row>
    <row r="27" spans="1:9" ht="15.75">
      <c r="A27" s="1"/>
      <c r="B27" s="1" t="s">
        <v>20</v>
      </c>
      <c r="C27" s="1"/>
      <c r="D27" s="1"/>
      <c r="E27" s="1"/>
      <c r="F27">
        <v>2259</v>
      </c>
      <c r="G27">
        <v>187</v>
      </c>
      <c r="H27">
        <v>55</v>
      </c>
      <c r="I27">
        <f t="shared" si="0"/>
        <v>2501</v>
      </c>
    </row>
    <row r="28" spans="1:9" ht="15.75">
      <c r="A28" s="1"/>
      <c r="B28" s="1" t="s">
        <v>21</v>
      </c>
      <c r="C28" s="1"/>
      <c r="D28" s="1"/>
      <c r="E28" s="1"/>
      <c r="H28">
        <v>887</v>
      </c>
      <c r="I28">
        <f t="shared" si="0"/>
        <v>887</v>
      </c>
    </row>
    <row r="29" spans="1:9" ht="15.75">
      <c r="A29" s="1"/>
      <c r="B29" s="1" t="s">
        <v>22</v>
      </c>
      <c r="C29" s="1"/>
      <c r="D29" s="1"/>
      <c r="E29" s="1"/>
      <c r="F29">
        <v>87037</v>
      </c>
      <c r="I29">
        <f t="shared" si="0"/>
        <v>87037</v>
      </c>
    </row>
    <row r="30" spans="1:9" ht="15.75">
      <c r="A30" s="1"/>
      <c r="B30" s="1" t="s">
        <v>23</v>
      </c>
      <c r="C30" s="1"/>
      <c r="D30" s="1"/>
      <c r="E30" s="1"/>
      <c r="F30">
        <v>38301</v>
      </c>
      <c r="I30">
        <f t="shared" si="0"/>
        <v>38301</v>
      </c>
    </row>
    <row r="31" spans="1:9" ht="15.75">
      <c r="A31" s="1"/>
      <c r="B31" s="1" t="s">
        <v>24</v>
      </c>
      <c r="C31" s="1"/>
      <c r="D31" s="1"/>
      <c r="E31" s="1"/>
      <c r="F31">
        <v>76314</v>
      </c>
      <c r="I31">
        <f t="shared" si="0"/>
        <v>76314</v>
      </c>
    </row>
    <row r="32" spans="1:9" ht="15.75">
      <c r="A32" s="1"/>
      <c r="B32" s="1" t="s">
        <v>25</v>
      </c>
      <c r="C32" s="1"/>
      <c r="D32" s="1"/>
      <c r="E32" s="1"/>
      <c r="F32">
        <v>3357</v>
      </c>
      <c r="I32">
        <f t="shared" si="0"/>
        <v>3357</v>
      </c>
    </row>
    <row r="33" spans="1:9" ht="15.75">
      <c r="A33" s="1"/>
      <c r="B33" s="1" t="s">
        <v>26</v>
      </c>
      <c r="C33" s="1"/>
      <c r="D33" s="1"/>
      <c r="E33" s="1"/>
      <c r="F33">
        <v>131473</v>
      </c>
      <c r="H33">
        <v>31008</v>
      </c>
      <c r="I33">
        <f t="shared" si="0"/>
        <v>162481</v>
      </c>
    </row>
    <row r="34" spans="1:9" ht="15.75">
      <c r="A34" s="1"/>
      <c r="B34" s="1" t="s">
        <v>27</v>
      </c>
      <c r="C34" s="1"/>
      <c r="D34" s="1"/>
      <c r="E34" s="1"/>
      <c r="F34">
        <v>39164</v>
      </c>
      <c r="G34">
        <v>11769</v>
      </c>
      <c r="H34">
        <v>6246</v>
      </c>
      <c r="I34">
        <f t="shared" si="0"/>
        <v>57179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9" ht="15.75">
      <c r="A37" s="1"/>
      <c r="B37" s="1"/>
      <c r="C37" s="1" t="s">
        <v>28</v>
      </c>
      <c r="D37" s="1"/>
      <c r="E37" s="1"/>
      <c r="F37">
        <f>SUM(F21:F34)</f>
        <v>491328</v>
      </c>
      <c r="G37">
        <f>SUM(G21:G34)</f>
        <v>36679</v>
      </c>
      <c r="H37">
        <f>SUM(H21:H34)</f>
        <v>210236</v>
      </c>
      <c r="I37">
        <f>SUM(I21:I34)</f>
        <v>738243</v>
      </c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9" ht="15.75">
      <c r="A40" s="2" t="s">
        <v>32</v>
      </c>
      <c r="B40" s="1"/>
      <c r="C40" s="1"/>
      <c r="D40" s="1"/>
      <c r="E40" s="1"/>
      <c r="F40">
        <f>F16-F37</f>
        <v>579536</v>
      </c>
      <c r="G40">
        <f>G16-G37</f>
        <v>20410</v>
      </c>
      <c r="H40">
        <f>H16-H37</f>
        <v>192032</v>
      </c>
      <c r="I40">
        <f>I16-I37</f>
        <v>791978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mzamarripa</cp:lastModifiedBy>
  <cp:lastPrinted>2002-12-03T17:31:42Z</cp:lastPrinted>
  <dcterms:created xsi:type="dcterms:W3CDTF">2001-12-05T19:36:05Z</dcterms:created>
  <dcterms:modified xsi:type="dcterms:W3CDTF">2003-01-09T18:30:12Z</dcterms:modified>
  <cp:category/>
  <cp:version/>
  <cp:contentType/>
  <cp:contentStatus/>
</cp:coreProperties>
</file>